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95" windowHeight="12270"/>
  </bookViews>
  <sheets>
    <sheet name="Форма1" sheetId="1" r:id="rId1"/>
    <sheet name="Форма2" sheetId="2" r:id="rId2"/>
  </sheets>
  <definedNames>
    <definedName name="_xlnm.Print_Area" localSheetId="0">Форма1!$A$1:$O$31</definedName>
  </definedNames>
  <calcPr calcId="145621"/>
</workbook>
</file>

<file path=xl/calcChain.xml><?xml version="1.0" encoding="utf-8"?>
<calcChain xmlns="http://schemas.openxmlformats.org/spreadsheetml/2006/main">
  <c r="F6" i="1" l="1"/>
  <c r="J15" i="2"/>
  <c r="J16" i="2"/>
  <c r="J17" i="2"/>
  <c r="J18" i="2"/>
  <c r="J19" i="2"/>
  <c r="J20" i="2"/>
  <c r="J14" i="2"/>
  <c r="F15" i="2"/>
  <c r="F16" i="2"/>
  <c r="F17" i="2"/>
  <c r="F18" i="2"/>
  <c r="F19" i="2"/>
  <c r="F20" i="2"/>
  <c r="F14" i="2"/>
  <c r="J7" i="2"/>
  <c r="J8" i="2"/>
  <c r="J9" i="2"/>
  <c r="J10" i="2"/>
  <c r="J21" i="2" s="1"/>
  <c r="J11" i="2"/>
  <c r="J12" i="2"/>
  <c r="J6" i="2"/>
  <c r="G7" i="2"/>
  <c r="G13" i="2" s="1"/>
  <c r="F8" i="2"/>
  <c r="F9" i="2"/>
  <c r="F10" i="2"/>
  <c r="F11" i="2"/>
  <c r="F12" i="2"/>
  <c r="F6" i="2"/>
  <c r="F11" i="1"/>
  <c r="G17" i="1"/>
  <c r="F21" i="2"/>
  <c r="I21" i="2"/>
  <c r="I13" i="2"/>
  <c r="E21" i="2"/>
  <c r="E13" i="2"/>
  <c r="L18" i="1"/>
  <c r="G29" i="1"/>
  <c r="K29" i="1"/>
  <c r="K17" i="1"/>
  <c r="J28" i="1"/>
  <c r="J27" i="1"/>
  <c r="J26" i="1"/>
  <c r="J25" i="1"/>
  <c r="J24" i="1"/>
  <c r="J23" i="1"/>
  <c r="J22" i="1"/>
  <c r="J21" i="1"/>
  <c r="J20" i="1"/>
  <c r="J19" i="1"/>
  <c r="J18" i="1"/>
  <c r="J29" i="1" s="1"/>
  <c r="J16" i="1"/>
  <c r="J15" i="1"/>
  <c r="J14" i="1"/>
  <c r="J13" i="1"/>
  <c r="J12" i="1"/>
  <c r="J11" i="1"/>
  <c r="J10" i="1"/>
  <c r="J9" i="1"/>
  <c r="J8" i="1"/>
  <c r="J7" i="1"/>
  <c r="J6" i="1"/>
  <c r="F28" i="1"/>
  <c r="F27" i="1"/>
  <c r="F26" i="1"/>
  <c r="F25" i="1"/>
  <c r="F24" i="1"/>
  <c r="F23" i="1"/>
  <c r="F22" i="1"/>
  <c r="F21" i="1"/>
  <c r="F20" i="1"/>
  <c r="F19" i="1"/>
  <c r="F18" i="1"/>
  <c r="F29" i="1" s="1"/>
  <c r="F7" i="1"/>
  <c r="F8" i="1"/>
  <c r="F9" i="1"/>
  <c r="F10" i="1"/>
  <c r="F12" i="1"/>
  <c r="F13" i="1"/>
  <c r="F14" i="1"/>
  <c r="F15" i="1"/>
  <c r="F16" i="1"/>
  <c r="I29" i="1"/>
  <c r="I17" i="1"/>
  <c r="E17" i="1"/>
  <c r="J17" i="1"/>
  <c r="F17" i="1"/>
  <c r="E29" i="1"/>
  <c r="K13" i="2"/>
  <c r="J13" i="2"/>
  <c r="K21" i="2"/>
  <c r="G21" i="2"/>
  <c r="F7" i="2" l="1"/>
  <c r="F13" i="2" s="1"/>
</calcChain>
</file>

<file path=xl/sharedStrings.xml><?xml version="1.0" encoding="utf-8"?>
<sst xmlns="http://schemas.openxmlformats.org/spreadsheetml/2006/main" count="146" uniqueCount="50">
  <si>
    <r>
      <t>Основные виды соревнований и конкурсов, включенных в программу школьного этапа Президентских состязаний (обобщенная информация по общеобразовательным учрежде</t>
    </r>
    <r>
      <rPr>
        <sz val="12"/>
        <color indexed="8"/>
        <rFont val="Times New Roman"/>
        <family val="1"/>
        <charset val="204"/>
      </rPr>
      <t>ниям)</t>
    </r>
  </si>
  <si>
    <t xml:space="preserve">Сроки проведения школьного этапа Президентских состязаний </t>
  </si>
  <si>
    <t>Освещение в СМИ (материалы прилагаются)</t>
  </si>
  <si>
    <t>Всего</t>
  </si>
  <si>
    <r>
      <t>Приняло участие в школьном этапе Президентских состязан</t>
    </r>
    <r>
      <rPr>
        <sz val="9"/>
        <color indexed="8"/>
        <rFont val="Times New Roman"/>
        <family val="1"/>
        <charset val="204"/>
      </rPr>
      <t xml:space="preserve">ий </t>
    </r>
  </si>
  <si>
    <t>Приняло участие в школьном этапе Президентских состязаний</t>
  </si>
  <si>
    <t>городские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</si>
  <si>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</si>
  <si>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</si>
  <si>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</si>
  <si>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</si>
  <si>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</si>
  <si>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</si>
  <si>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</si>
  <si>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</si>
  <si>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</si>
  <si>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</si>
  <si>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</si>
  <si>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</t>
  </si>
  <si>
    <t>сельские</t>
  </si>
  <si>
    <t>Приняло участие в муниципальном этапе Президентских состязаний</t>
  </si>
  <si>
    <t>всего</t>
  </si>
  <si>
    <t xml:space="preserve">городские </t>
  </si>
  <si>
    <t>11класс</t>
  </si>
  <si>
    <t>%</t>
  </si>
  <si>
    <t xml:space="preserve">Бег на 60 м., 800 м., 1000 м., подтягивание на перекладине, сгибание рук в упоре лежа, дартц, встречная эстафета, баскетбол, метание теннисного мяча на дальность, прыжки в длину с места, </t>
  </si>
  <si>
    <t>15.02-31.03</t>
  </si>
  <si>
    <r>
      <t>______________________________________________________</t>
    </r>
    <r>
      <rPr>
        <sz val="12"/>
        <color indexed="8"/>
        <rFont val="Times New Roman"/>
        <family val="1"/>
        <charset val="204"/>
      </rPr>
      <t>(наименование МО)</t>
    </r>
  </si>
  <si>
    <t>Количество общеобразовательных учреждений в МО</t>
  </si>
  <si>
    <t>Количество классов в общеобразовательных учреждениях МО</t>
  </si>
  <si>
    <t>Количество обучающихся в общеобразовательных учреждениях МО</t>
  </si>
  <si>
    <t xml:space="preserve">Мероприятия проводились при поддержке (муниципальные организации, спонсоры и т.д.) </t>
  </si>
  <si>
    <t>при поддержки муниципальных организаций (управление образованием МО, управление по                    ФК и С МО)</t>
  </si>
  <si>
    <t>газета "Новости района", телевиденье "Спорт"</t>
  </si>
  <si>
    <t>20-25 апреля</t>
  </si>
  <si>
    <t>Начальник управления образованием</t>
  </si>
  <si>
    <t>_____________________________________ МО</t>
  </si>
  <si>
    <t>М.П.</t>
  </si>
  <si>
    <r>
      <t>Основные виды соревнований и конкурсов, включенных в программу муниципального этапа Президентских состязаний (обобщенная информация по общеобразовательным учрежде</t>
    </r>
    <r>
      <rPr>
        <sz val="12"/>
        <color indexed="8"/>
        <rFont val="Times New Roman"/>
        <family val="1"/>
        <charset val="204"/>
      </rPr>
      <t>ниям)</t>
    </r>
  </si>
  <si>
    <t xml:space="preserve">Сроки проведения муниципального этапа Президентских состязаний </t>
  </si>
  <si>
    <t xml:space="preserve">presidential_competitions@rambler.ru </t>
  </si>
  <si>
    <t>presidential_competitions@rambler.ru</t>
  </si>
  <si>
    <t>Приложение 4</t>
  </si>
  <si>
    <t>Приложение 5</t>
  </si>
  <si>
    <t>Срок подачи информации до: 4 мая 2013 г.</t>
  </si>
  <si>
    <t>Срок подачи информации до: 7 февраля 2013 г.</t>
  </si>
  <si>
    <t>Отчет о проведении школьного этапа краевых спортивно-оздоровительных соревнований</t>
  </si>
  <si>
    <t xml:space="preserve"> «Президентские состязания» среди общеобразовательных школ Краснодарского края</t>
  </si>
  <si>
    <t>Отчет о проведении муниципального этапа краевых спортивно-оздоровительных соревнований</t>
  </si>
  <si>
    <t xml:space="preserve">  «Президентские состязания» среди общеобразовательных школ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</si>
</sst>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top" textRotation="90" wrapText="1"/>
    </xf>
    <xf numFmtId="0" fontId="6" fillId="0" borderId="4" xfId="0" applyFont="1" applyBorder="1" applyAlignment="1">
      <alignment horizontal="center" vertical="top" wrapText="1"/>
    </xf>
    <xf numFmtId="0" fontId="1" fillId="0" borderId="5" xfId="0" applyFont="1" applyBorder="1" applyAlignment="1"/>
    <xf numFmtId="0" fontId="8" fillId="0" borderId="0" xfId="0" applyFont="1"/>
    <xf numFmtId="0" fontId="8" fillId="0" borderId="5" xfId="0" applyFont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9" fillId="0" borderId="0" xfId="1" applyNumberFormat="1" applyFont="1" applyAlignment="1" applyProtection="1">
      <alignment horizontal="left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26123</xdr:colOff>
      <xdr:row>11</xdr:row>
      <xdr:rowOff>8821</xdr:rowOff>
    </xdr:from>
    <xdr:ext cx="9202557" cy="248851"/>
    <xdr:sp macro="" textlink="">
      <xdr:nvSpPr>
        <xdr:cNvPr id="2" name="Прямоугольник 1"/>
        <xdr:cNvSpPr/>
      </xdr:nvSpPr>
      <xdr:spPr>
        <a:xfrm rot="20177772">
          <a:off x="26123" y="3189343"/>
          <a:ext cx="9202557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endParaRPr lang="ru-RU"/>
        </a:p>
      </xdr:txBody>
    </xdr:sp>
    <xdr:clientData/>
  </xdr:oneCellAnchor>
  <xdr:twoCellAnchor>
    <xdr:from>
      <xdr:col>11</xdr:col>
      <xdr:colOff>57150</xdr:colOff>
      <xdr:row>18</xdr:row>
      <xdr:rowOff>57150</xdr:rowOff>
    </xdr:from>
    <xdr:to>
      <xdr:col>14</xdr:col>
      <xdr:colOff>695325</xdr:colOff>
      <xdr:row>25</xdr:row>
      <xdr:rowOff>190500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5019675" y="4657725"/>
          <a:ext cx="4105275" cy="1533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5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ОБРАЗЕЦ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11</xdr:row>
      <xdr:rowOff>171450</xdr:rowOff>
    </xdr:from>
    <xdr:to>
      <xdr:col>14</xdr:col>
      <xdr:colOff>676275</xdr:colOff>
      <xdr:row>20</xdr:row>
      <xdr:rowOff>66675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4914900" y="3305175"/>
          <a:ext cx="4191000" cy="16097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5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tial_competitions@rambler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tial_competitions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15" zoomScaleNormal="115" zoomScaleSheetLayoutView="115" workbookViewId="0">
      <selection activeCell="F2" sqref="F2:O2"/>
    </sheetView>
  </sheetViews>
  <sheetFormatPr defaultRowHeight="15" x14ac:dyDescent="0.25"/>
  <cols>
    <col min="1" max="1" width="3.28515625" customWidth="1"/>
    <col min="2" max="2" width="5.5703125" customWidth="1"/>
    <col min="3" max="3" width="11.28515625" customWidth="1"/>
    <col min="4" max="4" width="7.85546875" customWidth="1"/>
    <col min="5" max="5" width="8.28515625" customWidth="1"/>
    <col min="6" max="6" width="11" customWidth="1"/>
    <col min="7" max="7" width="7.28515625" hidden="1" customWidth="1"/>
    <col min="8" max="8" width="7.85546875" customWidth="1"/>
    <col min="9" max="9" width="8.28515625" customWidth="1"/>
    <col min="10" max="10" width="11" customWidth="1"/>
    <col min="11" max="11" width="10.42578125" hidden="1" customWidth="1"/>
    <col min="12" max="12" width="22.85546875" customWidth="1"/>
    <col min="13" max="13" width="12.28515625" customWidth="1"/>
    <col min="14" max="14" width="16.85546875" customWidth="1"/>
    <col min="15" max="15" width="11.42578125" customWidth="1"/>
  </cols>
  <sheetData>
    <row r="1" spans="1:15" ht="15.75" x14ac:dyDescent="0.25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42</v>
      </c>
      <c r="O1" s="39"/>
    </row>
    <row r="2" spans="1:15" ht="15.75" x14ac:dyDescent="0.25">
      <c r="A2" s="34" t="s">
        <v>41</v>
      </c>
      <c r="B2" s="34"/>
      <c r="C2" s="34"/>
      <c r="D2" s="34"/>
      <c r="E2" s="34"/>
      <c r="F2" s="27" t="s">
        <v>47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ht="15.75" x14ac:dyDescent="0.25">
      <c r="A3" s="24" t="s">
        <v>45</v>
      </c>
      <c r="B3" s="24"/>
      <c r="C3" s="24"/>
      <c r="D3" s="24"/>
      <c r="E3" s="24"/>
      <c r="F3" s="24"/>
      <c r="G3" s="24"/>
      <c r="H3" s="24"/>
      <c r="I3" s="36" t="s">
        <v>27</v>
      </c>
      <c r="J3" s="36"/>
      <c r="K3" s="36"/>
      <c r="L3" s="36"/>
      <c r="M3" s="36"/>
      <c r="N3" s="36"/>
      <c r="O3" s="36"/>
    </row>
    <row r="4" spans="1:15" ht="40.5" customHeight="1" x14ac:dyDescent="0.25">
      <c r="A4" s="35" t="s">
        <v>28</v>
      </c>
      <c r="B4" s="35"/>
      <c r="C4" s="35"/>
      <c r="D4" s="35" t="s">
        <v>29</v>
      </c>
      <c r="E4" s="35"/>
      <c r="F4" s="35"/>
      <c r="G4" s="9"/>
      <c r="H4" s="35" t="s">
        <v>30</v>
      </c>
      <c r="I4" s="35"/>
      <c r="J4" s="35"/>
      <c r="K4" s="9"/>
      <c r="L4" s="35" t="s">
        <v>0</v>
      </c>
      <c r="M4" s="35" t="s">
        <v>1</v>
      </c>
      <c r="N4" s="35" t="s">
        <v>31</v>
      </c>
      <c r="O4" s="35" t="s">
        <v>2</v>
      </c>
    </row>
    <row r="5" spans="1:15" ht="69" customHeight="1" x14ac:dyDescent="0.25">
      <c r="A5" s="1"/>
      <c r="B5" s="20" t="s">
        <v>3</v>
      </c>
      <c r="C5" s="21" t="s">
        <v>4</v>
      </c>
      <c r="D5" s="1"/>
      <c r="E5" s="20" t="s">
        <v>3</v>
      </c>
      <c r="F5" s="21" t="s">
        <v>5</v>
      </c>
      <c r="G5" s="23" t="s">
        <v>24</v>
      </c>
      <c r="H5" s="22"/>
      <c r="I5" s="22" t="s">
        <v>3</v>
      </c>
      <c r="J5" s="21" t="s">
        <v>5</v>
      </c>
      <c r="K5" s="10" t="s">
        <v>24</v>
      </c>
      <c r="L5" s="35"/>
      <c r="M5" s="35"/>
      <c r="N5" s="35"/>
      <c r="O5" s="35"/>
    </row>
    <row r="6" spans="1:15" ht="15.75" x14ac:dyDescent="0.25">
      <c r="A6" s="28" t="s">
        <v>6</v>
      </c>
      <c r="B6" s="30">
        <v>120</v>
      </c>
      <c r="C6" s="32">
        <v>118</v>
      </c>
      <c r="D6" s="2" t="s">
        <v>7</v>
      </c>
      <c r="E6" s="1">
        <v>240</v>
      </c>
      <c r="F6" s="11">
        <f>SUM(E6)*G6%</f>
        <v>201.6</v>
      </c>
      <c r="G6" s="14">
        <v>84</v>
      </c>
      <c r="H6" s="2" t="s">
        <v>7</v>
      </c>
      <c r="I6" s="1">
        <v>7200</v>
      </c>
      <c r="J6" s="11">
        <f>SUM(I6)*K6%</f>
        <v>4032.0000000000005</v>
      </c>
      <c r="K6" s="14">
        <v>56</v>
      </c>
      <c r="L6" s="32" t="s">
        <v>25</v>
      </c>
      <c r="M6" s="32" t="s">
        <v>26</v>
      </c>
      <c r="N6" s="37" t="s">
        <v>32</v>
      </c>
      <c r="O6" s="37" t="s">
        <v>33</v>
      </c>
    </row>
    <row r="7" spans="1:15" ht="15.75" x14ac:dyDescent="0.25">
      <c r="A7" s="28"/>
      <c r="B7" s="30"/>
      <c r="C7" s="32"/>
      <c r="D7" s="2" t="s">
        <v>8</v>
      </c>
      <c r="E7" s="1">
        <v>240</v>
      </c>
      <c r="F7" s="11">
        <f t="shared" ref="F7:F16" si="0">SUM(E7)*G7%</f>
        <v>206.4</v>
      </c>
      <c r="G7" s="14">
        <v>86</v>
      </c>
      <c r="H7" s="2" t="s">
        <v>8</v>
      </c>
      <c r="I7" s="1">
        <v>7152</v>
      </c>
      <c r="J7" s="11">
        <f t="shared" ref="J7:J16" si="1">SUM(I7)*K7%</f>
        <v>3719.04</v>
      </c>
      <c r="K7" s="14">
        <v>52</v>
      </c>
      <c r="L7" s="32"/>
      <c r="M7" s="32"/>
      <c r="N7" s="37"/>
      <c r="O7" s="37"/>
    </row>
    <row r="8" spans="1:15" ht="15.75" x14ac:dyDescent="0.25">
      <c r="A8" s="28"/>
      <c r="B8" s="30"/>
      <c r="C8" s="32"/>
      <c r="D8" s="2" t="s">
        <v>9</v>
      </c>
      <c r="E8" s="1">
        <v>240</v>
      </c>
      <c r="F8" s="11">
        <f t="shared" si="0"/>
        <v>206.4</v>
      </c>
      <c r="G8" s="14">
        <v>86</v>
      </c>
      <c r="H8" s="2" t="s">
        <v>9</v>
      </c>
      <c r="I8" s="1">
        <v>7221</v>
      </c>
      <c r="J8" s="11">
        <f t="shared" si="1"/>
        <v>3827.13</v>
      </c>
      <c r="K8" s="14">
        <v>53</v>
      </c>
      <c r="L8" s="32"/>
      <c r="M8" s="32"/>
      <c r="N8" s="37"/>
      <c r="O8" s="37"/>
    </row>
    <row r="9" spans="1:15" ht="15.75" x14ac:dyDescent="0.25">
      <c r="A9" s="28"/>
      <c r="B9" s="30"/>
      <c r="C9" s="32"/>
      <c r="D9" s="2" t="s">
        <v>10</v>
      </c>
      <c r="E9" s="1">
        <v>240</v>
      </c>
      <c r="F9" s="11">
        <f t="shared" si="0"/>
        <v>211.2</v>
      </c>
      <c r="G9" s="14">
        <v>88</v>
      </c>
      <c r="H9" s="2" t="s">
        <v>10</v>
      </c>
      <c r="I9" s="1">
        <v>7321</v>
      </c>
      <c r="J9" s="11">
        <f t="shared" si="1"/>
        <v>4539.0199999999995</v>
      </c>
      <c r="K9" s="14">
        <v>62</v>
      </c>
      <c r="L9" s="32"/>
      <c r="M9" s="32"/>
      <c r="N9" s="37"/>
      <c r="O9" s="37"/>
    </row>
    <row r="10" spans="1:15" ht="15.75" x14ac:dyDescent="0.25">
      <c r="A10" s="28"/>
      <c r="B10" s="30"/>
      <c r="C10" s="32"/>
      <c r="D10" s="2" t="s">
        <v>11</v>
      </c>
      <c r="E10" s="1">
        <v>240</v>
      </c>
      <c r="F10" s="11">
        <f t="shared" si="0"/>
        <v>230.39999999999998</v>
      </c>
      <c r="G10" s="14">
        <v>96</v>
      </c>
      <c r="H10" s="2" t="s">
        <v>11</v>
      </c>
      <c r="I10" s="1">
        <v>7101</v>
      </c>
      <c r="J10" s="11">
        <f t="shared" si="1"/>
        <v>5183.7299999999996</v>
      </c>
      <c r="K10" s="14">
        <v>73</v>
      </c>
      <c r="L10" s="32"/>
      <c r="M10" s="32"/>
      <c r="N10" s="37"/>
      <c r="O10" s="37"/>
    </row>
    <row r="11" spans="1:15" ht="15.75" x14ac:dyDescent="0.25">
      <c r="A11" s="28"/>
      <c r="B11" s="30"/>
      <c r="C11" s="32"/>
      <c r="D11" s="2" t="s">
        <v>12</v>
      </c>
      <c r="E11" s="1">
        <v>360</v>
      </c>
      <c r="F11" s="11">
        <f>SUM(E11)*G11%</f>
        <v>338.4</v>
      </c>
      <c r="G11" s="14">
        <v>94</v>
      </c>
      <c r="H11" s="2" t="s">
        <v>12</v>
      </c>
      <c r="I11" s="1">
        <v>9012</v>
      </c>
      <c r="J11" s="11">
        <f t="shared" si="1"/>
        <v>6398.5199999999995</v>
      </c>
      <c r="K11" s="14">
        <v>71</v>
      </c>
      <c r="L11" s="32"/>
      <c r="M11" s="32"/>
      <c r="N11" s="37"/>
      <c r="O11" s="37"/>
    </row>
    <row r="12" spans="1:15" ht="15.75" x14ac:dyDescent="0.25">
      <c r="A12" s="28"/>
      <c r="B12" s="30"/>
      <c r="C12" s="32"/>
      <c r="D12" s="2" t="s">
        <v>13</v>
      </c>
      <c r="E12" s="1">
        <v>360</v>
      </c>
      <c r="F12" s="11">
        <f t="shared" si="0"/>
        <v>334.8</v>
      </c>
      <c r="G12" s="14">
        <v>93</v>
      </c>
      <c r="H12" s="2" t="s">
        <v>13</v>
      </c>
      <c r="I12" s="1">
        <v>9022</v>
      </c>
      <c r="J12" s="11">
        <f t="shared" si="1"/>
        <v>6405.62</v>
      </c>
      <c r="K12" s="14">
        <v>71</v>
      </c>
      <c r="L12" s="32"/>
      <c r="M12" s="32"/>
      <c r="N12" s="37"/>
      <c r="O12" s="37"/>
    </row>
    <row r="13" spans="1:15" ht="15.75" x14ac:dyDescent="0.25">
      <c r="A13" s="28"/>
      <c r="B13" s="30"/>
      <c r="C13" s="32"/>
      <c r="D13" s="2" t="s">
        <v>14</v>
      </c>
      <c r="E13" s="1">
        <v>360</v>
      </c>
      <c r="F13" s="11">
        <f t="shared" si="0"/>
        <v>345.59999999999997</v>
      </c>
      <c r="G13" s="14">
        <v>96</v>
      </c>
      <c r="H13" s="2" t="s">
        <v>14</v>
      </c>
      <c r="I13" s="1">
        <v>8985</v>
      </c>
      <c r="J13" s="11">
        <f t="shared" si="1"/>
        <v>6648.9</v>
      </c>
      <c r="K13" s="14">
        <v>74</v>
      </c>
      <c r="L13" s="32"/>
      <c r="M13" s="32"/>
      <c r="N13" s="37"/>
      <c r="O13" s="37"/>
    </row>
    <row r="14" spans="1:15" ht="15.75" x14ac:dyDescent="0.25">
      <c r="A14" s="28"/>
      <c r="B14" s="30"/>
      <c r="C14" s="32"/>
      <c r="D14" s="2" t="s">
        <v>15</v>
      </c>
      <c r="E14" s="1">
        <v>360</v>
      </c>
      <c r="F14" s="11">
        <f t="shared" si="0"/>
        <v>345.59999999999997</v>
      </c>
      <c r="G14" s="14">
        <v>96</v>
      </c>
      <c r="H14" s="2" t="s">
        <v>15</v>
      </c>
      <c r="I14" s="1">
        <v>8865</v>
      </c>
      <c r="J14" s="11">
        <f t="shared" si="1"/>
        <v>6737.4</v>
      </c>
      <c r="K14" s="14">
        <v>76</v>
      </c>
      <c r="L14" s="32"/>
      <c r="M14" s="32"/>
      <c r="N14" s="37"/>
      <c r="O14" s="37"/>
    </row>
    <row r="15" spans="1:15" ht="15.75" x14ac:dyDescent="0.25">
      <c r="A15" s="28"/>
      <c r="B15" s="30"/>
      <c r="C15" s="32"/>
      <c r="D15" s="2" t="s">
        <v>16</v>
      </c>
      <c r="E15" s="1">
        <v>360</v>
      </c>
      <c r="F15" s="11">
        <f t="shared" si="0"/>
        <v>356.4</v>
      </c>
      <c r="G15" s="14">
        <v>99</v>
      </c>
      <c r="H15" s="2" t="s">
        <v>16</v>
      </c>
      <c r="I15" s="1">
        <v>8711</v>
      </c>
      <c r="J15" s="11">
        <f t="shared" si="1"/>
        <v>7230.1299999999992</v>
      </c>
      <c r="K15" s="14">
        <v>83</v>
      </c>
      <c r="L15" s="32"/>
      <c r="M15" s="32"/>
      <c r="N15" s="37"/>
      <c r="O15" s="37"/>
    </row>
    <row r="16" spans="1:15" ht="15.75" x14ac:dyDescent="0.25">
      <c r="A16" s="28"/>
      <c r="B16" s="30"/>
      <c r="C16" s="32"/>
      <c r="D16" s="2" t="s">
        <v>17</v>
      </c>
      <c r="E16" s="1">
        <v>360</v>
      </c>
      <c r="F16" s="11">
        <f t="shared" si="0"/>
        <v>352.8</v>
      </c>
      <c r="G16" s="14">
        <v>98</v>
      </c>
      <c r="H16" s="2" t="s">
        <v>17</v>
      </c>
      <c r="I16" s="1">
        <v>8621</v>
      </c>
      <c r="J16" s="11">
        <f t="shared" si="1"/>
        <v>6983.01</v>
      </c>
      <c r="K16" s="14">
        <v>81</v>
      </c>
      <c r="L16" s="32"/>
      <c r="M16" s="32"/>
      <c r="N16" s="37"/>
      <c r="O16" s="37"/>
    </row>
    <row r="17" spans="1:15" ht="16.5" thickBot="1" x14ac:dyDescent="0.3">
      <c r="A17" s="29"/>
      <c r="B17" s="31"/>
      <c r="C17" s="33"/>
      <c r="D17" s="5" t="s">
        <v>18</v>
      </c>
      <c r="E17" s="8">
        <f>SUM(E6:E16)</f>
        <v>3360</v>
      </c>
      <c r="F17" s="12">
        <f>SUM(F6:F16)</f>
        <v>3129.6000000000004</v>
      </c>
      <c r="G17" s="17">
        <f>SUM(G6:G16)/11</f>
        <v>92.36363636363636</v>
      </c>
      <c r="H17" s="5" t="s">
        <v>18</v>
      </c>
      <c r="I17" s="8">
        <f>SUM(I6:I16)</f>
        <v>89211</v>
      </c>
      <c r="J17" s="12">
        <f>SUM(J6:J16)</f>
        <v>61704.500000000007</v>
      </c>
      <c r="K17" s="17">
        <f>SUM(K6:K16)/11</f>
        <v>68.36363636363636</v>
      </c>
      <c r="L17" s="33"/>
      <c r="M17" s="33"/>
      <c r="N17" s="38"/>
      <c r="O17" s="38"/>
    </row>
    <row r="18" spans="1:15" ht="15.75" customHeight="1" x14ac:dyDescent="0.25">
      <c r="A18" s="40" t="s">
        <v>19</v>
      </c>
      <c r="B18" s="41">
        <v>30</v>
      </c>
      <c r="C18" s="42">
        <v>25</v>
      </c>
      <c r="D18" s="3" t="s">
        <v>7</v>
      </c>
      <c r="E18" s="4">
        <v>30</v>
      </c>
      <c r="F18" s="11">
        <f>SUM(E18)*G18%</f>
        <v>24.599999999999998</v>
      </c>
      <c r="G18" s="15">
        <v>82</v>
      </c>
      <c r="H18" s="3" t="s">
        <v>7</v>
      </c>
      <c r="I18" s="4">
        <v>900</v>
      </c>
      <c r="J18" s="11">
        <f>SUM(I18)*K18%</f>
        <v>477</v>
      </c>
      <c r="K18" s="15">
        <v>53</v>
      </c>
      <c r="L18" s="42" t="str">
        <f>L6</f>
        <v xml:space="preserve">Бег на 60 м., 800 м., 1000 м., подтягивание на перекладине, сгибание рук в упоре лежа, дартц, встречная эстафета, баскетбол, метание теннисного мяча на дальность, прыжки в длину с места, </v>
      </c>
      <c r="M18" s="32" t="s">
        <v>26</v>
      </c>
      <c r="N18" s="37" t="s">
        <v>32</v>
      </c>
      <c r="O18" s="37" t="s">
        <v>33</v>
      </c>
    </row>
    <row r="19" spans="1:15" ht="15.75" x14ac:dyDescent="0.25">
      <c r="A19" s="28"/>
      <c r="B19" s="30"/>
      <c r="C19" s="32"/>
      <c r="D19" s="2" t="s">
        <v>8</v>
      </c>
      <c r="E19" s="1">
        <v>30</v>
      </c>
      <c r="F19" s="11">
        <f t="shared" ref="F19:F28" si="2">SUM(E19)*G19%</f>
        <v>24.9</v>
      </c>
      <c r="G19" s="14">
        <v>83</v>
      </c>
      <c r="H19" s="2" t="s">
        <v>8</v>
      </c>
      <c r="I19" s="1">
        <v>899</v>
      </c>
      <c r="J19" s="11">
        <f t="shared" ref="J19:J28" si="3">SUM(I19)*K19%</f>
        <v>485.46000000000004</v>
      </c>
      <c r="K19" s="14">
        <v>54</v>
      </c>
      <c r="L19" s="32"/>
      <c r="M19" s="32"/>
      <c r="N19" s="37"/>
      <c r="O19" s="37"/>
    </row>
    <row r="20" spans="1:15" ht="15.75" x14ac:dyDescent="0.25">
      <c r="A20" s="28"/>
      <c r="B20" s="30"/>
      <c r="C20" s="32"/>
      <c r="D20" s="2" t="s">
        <v>9</v>
      </c>
      <c r="E20" s="1">
        <v>35</v>
      </c>
      <c r="F20" s="11">
        <f t="shared" si="2"/>
        <v>29.4</v>
      </c>
      <c r="G20" s="14">
        <v>84</v>
      </c>
      <c r="H20" s="2" t="s">
        <v>9</v>
      </c>
      <c r="I20" s="1">
        <v>878</v>
      </c>
      <c r="J20" s="11">
        <f t="shared" si="3"/>
        <v>456.56</v>
      </c>
      <c r="K20" s="14">
        <v>52</v>
      </c>
      <c r="L20" s="32"/>
      <c r="M20" s="32"/>
      <c r="N20" s="37"/>
      <c r="O20" s="37"/>
    </row>
    <row r="21" spans="1:15" ht="15.75" x14ac:dyDescent="0.25">
      <c r="A21" s="28"/>
      <c r="B21" s="30"/>
      <c r="C21" s="32"/>
      <c r="D21" s="2" t="s">
        <v>10</v>
      </c>
      <c r="E21" s="1">
        <v>36</v>
      </c>
      <c r="F21" s="11">
        <f t="shared" si="2"/>
        <v>29.88</v>
      </c>
      <c r="G21" s="14">
        <v>83</v>
      </c>
      <c r="H21" s="2" t="s">
        <v>10</v>
      </c>
      <c r="I21" s="1">
        <v>925</v>
      </c>
      <c r="J21" s="11">
        <f t="shared" si="3"/>
        <v>518</v>
      </c>
      <c r="K21" s="14">
        <v>56</v>
      </c>
      <c r="L21" s="32"/>
      <c r="M21" s="32"/>
      <c r="N21" s="37"/>
      <c r="O21" s="37"/>
    </row>
    <row r="22" spans="1:15" ht="15.75" x14ac:dyDescent="0.25">
      <c r="A22" s="28"/>
      <c r="B22" s="30"/>
      <c r="C22" s="32"/>
      <c r="D22" s="2" t="s">
        <v>11</v>
      </c>
      <c r="E22" s="1">
        <v>40</v>
      </c>
      <c r="F22" s="11">
        <f t="shared" si="2"/>
        <v>38.4</v>
      </c>
      <c r="G22" s="14">
        <v>96</v>
      </c>
      <c r="H22" s="2" t="s">
        <v>11</v>
      </c>
      <c r="I22" s="1">
        <v>1210</v>
      </c>
      <c r="J22" s="11">
        <f t="shared" si="3"/>
        <v>859.09999999999991</v>
      </c>
      <c r="K22" s="14">
        <v>71</v>
      </c>
      <c r="L22" s="32"/>
      <c r="M22" s="32"/>
      <c r="N22" s="37"/>
      <c r="O22" s="37"/>
    </row>
    <row r="23" spans="1:15" ht="15.75" x14ac:dyDescent="0.25">
      <c r="A23" s="28"/>
      <c r="B23" s="30"/>
      <c r="C23" s="32"/>
      <c r="D23" s="2" t="s">
        <v>12</v>
      </c>
      <c r="E23" s="1">
        <v>45</v>
      </c>
      <c r="F23" s="11">
        <f t="shared" si="2"/>
        <v>42.75</v>
      </c>
      <c r="G23" s="14">
        <v>95</v>
      </c>
      <c r="H23" s="2" t="s">
        <v>12</v>
      </c>
      <c r="I23" s="1">
        <v>1352</v>
      </c>
      <c r="J23" s="11">
        <f t="shared" si="3"/>
        <v>946.4</v>
      </c>
      <c r="K23" s="14">
        <v>70</v>
      </c>
      <c r="L23" s="32"/>
      <c r="M23" s="32"/>
      <c r="N23" s="37"/>
      <c r="O23" s="37"/>
    </row>
    <row r="24" spans="1:15" ht="15.75" x14ac:dyDescent="0.25">
      <c r="A24" s="28"/>
      <c r="B24" s="30"/>
      <c r="C24" s="32"/>
      <c r="D24" s="2" t="s">
        <v>13</v>
      </c>
      <c r="E24" s="1">
        <v>60</v>
      </c>
      <c r="F24" s="11">
        <f t="shared" si="2"/>
        <v>57.599999999999994</v>
      </c>
      <c r="G24" s="14">
        <v>96</v>
      </c>
      <c r="H24" s="2" t="s">
        <v>13</v>
      </c>
      <c r="I24" s="1">
        <v>1821</v>
      </c>
      <c r="J24" s="11">
        <f t="shared" si="3"/>
        <v>1329.33</v>
      </c>
      <c r="K24" s="14">
        <v>73</v>
      </c>
      <c r="L24" s="32"/>
      <c r="M24" s="32"/>
      <c r="N24" s="37"/>
      <c r="O24" s="37"/>
    </row>
    <row r="25" spans="1:15" ht="15.75" x14ac:dyDescent="0.25">
      <c r="A25" s="28"/>
      <c r="B25" s="30"/>
      <c r="C25" s="32"/>
      <c r="D25" s="2" t="s">
        <v>14</v>
      </c>
      <c r="E25" s="1">
        <v>65</v>
      </c>
      <c r="F25" s="11">
        <f t="shared" si="2"/>
        <v>63.05</v>
      </c>
      <c r="G25" s="14">
        <v>97</v>
      </c>
      <c r="H25" s="2" t="s">
        <v>14</v>
      </c>
      <c r="I25" s="1">
        <v>1956</v>
      </c>
      <c r="J25" s="11">
        <f t="shared" si="3"/>
        <v>1486.56</v>
      </c>
      <c r="K25" s="14">
        <v>76</v>
      </c>
      <c r="L25" s="32"/>
      <c r="M25" s="32"/>
      <c r="N25" s="37"/>
      <c r="O25" s="37"/>
    </row>
    <row r="26" spans="1:15" ht="15.75" x14ac:dyDescent="0.25">
      <c r="A26" s="28"/>
      <c r="B26" s="30"/>
      <c r="C26" s="32"/>
      <c r="D26" s="2" t="s">
        <v>15</v>
      </c>
      <c r="E26" s="1">
        <v>60</v>
      </c>
      <c r="F26" s="11">
        <f t="shared" si="2"/>
        <v>57.599999999999994</v>
      </c>
      <c r="G26" s="14">
        <v>96</v>
      </c>
      <c r="H26" s="2" t="s">
        <v>15</v>
      </c>
      <c r="I26" s="1">
        <v>1254</v>
      </c>
      <c r="J26" s="11">
        <f t="shared" si="3"/>
        <v>978.12</v>
      </c>
      <c r="K26" s="14">
        <v>78</v>
      </c>
      <c r="L26" s="32"/>
      <c r="M26" s="32"/>
      <c r="N26" s="37"/>
      <c r="O26" s="37"/>
    </row>
    <row r="27" spans="1:15" ht="15.75" x14ac:dyDescent="0.25">
      <c r="A27" s="28"/>
      <c r="B27" s="30"/>
      <c r="C27" s="32"/>
      <c r="D27" s="2" t="s">
        <v>16</v>
      </c>
      <c r="E27" s="1">
        <v>63</v>
      </c>
      <c r="F27" s="11">
        <f t="shared" si="2"/>
        <v>61.74</v>
      </c>
      <c r="G27" s="14">
        <v>98</v>
      </c>
      <c r="H27" s="2" t="s">
        <v>16</v>
      </c>
      <c r="I27" s="1">
        <v>1245</v>
      </c>
      <c r="J27" s="11">
        <f t="shared" si="3"/>
        <v>1008.45</v>
      </c>
      <c r="K27" s="14">
        <v>81</v>
      </c>
      <c r="L27" s="32"/>
      <c r="M27" s="32"/>
      <c r="N27" s="37"/>
      <c r="O27" s="37"/>
    </row>
    <row r="28" spans="1:15" ht="15.75" x14ac:dyDescent="0.25">
      <c r="A28" s="28"/>
      <c r="B28" s="30"/>
      <c r="C28" s="32"/>
      <c r="D28" s="2" t="s">
        <v>17</v>
      </c>
      <c r="E28" s="1">
        <v>64</v>
      </c>
      <c r="F28" s="11">
        <f t="shared" si="2"/>
        <v>63.36</v>
      </c>
      <c r="G28" s="14">
        <v>99</v>
      </c>
      <c r="H28" s="2" t="s">
        <v>17</v>
      </c>
      <c r="I28" s="1">
        <v>1456</v>
      </c>
      <c r="J28" s="11">
        <f t="shared" si="3"/>
        <v>1179.3600000000001</v>
      </c>
      <c r="K28" s="14">
        <v>81</v>
      </c>
      <c r="L28" s="32"/>
      <c r="M28" s="32"/>
      <c r="N28" s="37"/>
      <c r="O28" s="37"/>
    </row>
    <row r="29" spans="1:15" ht="16.5" thickBot="1" x14ac:dyDescent="0.3">
      <c r="A29" s="28"/>
      <c r="B29" s="30"/>
      <c r="C29" s="32"/>
      <c r="D29" s="2" t="s">
        <v>18</v>
      </c>
      <c r="E29" s="7">
        <f>SUM(E18:E28)</f>
        <v>528</v>
      </c>
      <c r="F29" s="13">
        <f>SUM(F18:F28)</f>
        <v>493.28</v>
      </c>
      <c r="G29" s="18">
        <f>SUM(G18:G28)/11</f>
        <v>91.727272727272734</v>
      </c>
      <c r="H29" s="2" t="s">
        <v>18</v>
      </c>
      <c r="I29" s="7">
        <f>SUM(I18:I28)</f>
        <v>13896</v>
      </c>
      <c r="J29" s="13">
        <f>SUM(J18:J28)</f>
        <v>9724.34</v>
      </c>
      <c r="K29" s="18">
        <f>SUM(K18:K28)/11</f>
        <v>67.727272727272734</v>
      </c>
      <c r="L29" s="32"/>
      <c r="M29" s="33"/>
      <c r="N29" s="38"/>
      <c r="O29" s="38"/>
    </row>
    <row r="30" spans="1:15" ht="18.75" x14ac:dyDescent="0.3">
      <c r="A30" s="25" t="s">
        <v>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8.75" x14ac:dyDescent="0.3">
      <c r="A31" s="25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26"/>
      <c r="O31" s="26"/>
    </row>
  </sheetData>
  <mergeCells count="26">
    <mergeCell ref="O18:O29"/>
    <mergeCell ref="A1:M1"/>
    <mergeCell ref="N1:O1"/>
    <mergeCell ref="A18:A29"/>
    <mergeCell ref="B18:B29"/>
    <mergeCell ref="C18:C29"/>
    <mergeCell ref="L18:L29"/>
    <mergeCell ref="M18:M29"/>
    <mergeCell ref="N18:N29"/>
    <mergeCell ref="A4:C4"/>
    <mergeCell ref="M6:M17"/>
    <mergeCell ref="N6:N17"/>
    <mergeCell ref="O6:O17"/>
    <mergeCell ref="M4:M5"/>
    <mergeCell ref="N4:N5"/>
    <mergeCell ref="O4:O5"/>
    <mergeCell ref="F2:O2"/>
    <mergeCell ref="A6:A17"/>
    <mergeCell ref="B6:B17"/>
    <mergeCell ref="C6:C17"/>
    <mergeCell ref="L6:L17"/>
    <mergeCell ref="A2:E2"/>
    <mergeCell ref="D4:F4"/>
    <mergeCell ref="H4:J4"/>
    <mergeCell ref="L4:L5"/>
    <mergeCell ref="I3:O3"/>
  </mergeCells>
  <phoneticPr fontId="0" type="noConversion"/>
  <hyperlinks>
    <hyperlink ref="A2" r:id="rId1"/>
  </hyperlinks>
  <pageMargins left="0.39370078740157483" right="0.39370078740157483" top="0.26" bottom="0.22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5" zoomScaleNormal="115" workbookViewId="0">
      <selection activeCell="F2" sqref="F2:O2"/>
    </sheetView>
  </sheetViews>
  <sheetFormatPr defaultRowHeight="15" x14ac:dyDescent="0.25"/>
  <cols>
    <col min="1" max="1" width="3.28515625" customWidth="1"/>
    <col min="2" max="2" width="5.5703125" customWidth="1"/>
    <col min="3" max="3" width="11.28515625" customWidth="1"/>
    <col min="4" max="4" width="7.85546875" customWidth="1"/>
    <col min="5" max="5" width="8.28515625" customWidth="1"/>
    <col min="6" max="6" width="11" customWidth="1"/>
    <col min="7" max="7" width="7" hidden="1" customWidth="1"/>
    <col min="8" max="8" width="7.85546875" customWidth="1"/>
    <col min="9" max="9" width="8.28515625" customWidth="1"/>
    <col min="10" max="10" width="11" customWidth="1"/>
    <col min="11" max="11" width="5.7109375" hidden="1" customWidth="1"/>
    <col min="12" max="12" width="22.85546875" customWidth="1"/>
    <col min="13" max="13" width="12.28515625" customWidth="1"/>
    <col min="14" max="14" width="16.85546875" customWidth="1"/>
    <col min="15" max="15" width="11.42578125" customWidth="1"/>
  </cols>
  <sheetData>
    <row r="1" spans="1:15" ht="15.75" x14ac:dyDescent="0.2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43</v>
      </c>
      <c r="O1" s="39"/>
    </row>
    <row r="2" spans="1:15" ht="15.75" x14ac:dyDescent="0.25">
      <c r="A2" s="34" t="s">
        <v>40</v>
      </c>
      <c r="B2" s="34"/>
      <c r="C2" s="34"/>
      <c r="D2" s="34"/>
      <c r="E2" s="34"/>
      <c r="F2" s="27" t="s">
        <v>49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ht="15.75" x14ac:dyDescent="0.25">
      <c r="A3" s="24" t="s">
        <v>44</v>
      </c>
      <c r="B3" s="24"/>
      <c r="C3" s="24"/>
      <c r="D3" s="24"/>
      <c r="E3" s="24"/>
      <c r="F3" s="24"/>
      <c r="G3" s="24"/>
      <c r="H3" s="24"/>
      <c r="I3" s="36" t="s">
        <v>27</v>
      </c>
      <c r="J3" s="36"/>
      <c r="K3" s="36"/>
      <c r="L3" s="36"/>
      <c r="M3" s="36"/>
      <c r="N3" s="36"/>
      <c r="O3" s="36"/>
    </row>
    <row r="4" spans="1:15" ht="40.5" customHeight="1" x14ac:dyDescent="0.25">
      <c r="A4" s="35" t="s">
        <v>28</v>
      </c>
      <c r="B4" s="35"/>
      <c r="C4" s="35"/>
      <c r="D4" s="35" t="s">
        <v>29</v>
      </c>
      <c r="E4" s="35"/>
      <c r="F4" s="35"/>
      <c r="G4" s="9"/>
      <c r="H4" s="35" t="s">
        <v>30</v>
      </c>
      <c r="I4" s="35"/>
      <c r="J4" s="35"/>
      <c r="K4" s="16"/>
      <c r="L4" s="35" t="s">
        <v>38</v>
      </c>
      <c r="M4" s="35" t="s">
        <v>39</v>
      </c>
      <c r="N4" s="35" t="s">
        <v>31</v>
      </c>
      <c r="O4" s="35" t="s">
        <v>2</v>
      </c>
    </row>
    <row r="5" spans="1:15" ht="69" customHeight="1" x14ac:dyDescent="0.25">
      <c r="A5" s="1"/>
      <c r="B5" s="20" t="s">
        <v>3</v>
      </c>
      <c r="C5" s="21" t="s">
        <v>20</v>
      </c>
      <c r="D5" s="1"/>
      <c r="E5" s="20" t="s">
        <v>3</v>
      </c>
      <c r="F5" s="21" t="s">
        <v>20</v>
      </c>
      <c r="G5" s="23" t="s">
        <v>24</v>
      </c>
      <c r="H5" s="22"/>
      <c r="I5" s="22" t="s">
        <v>21</v>
      </c>
      <c r="J5" s="21" t="s">
        <v>20</v>
      </c>
      <c r="K5" s="23" t="s">
        <v>24</v>
      </c>
      <c r="L5" s="35"/>
      <c r="M5" s="35"/>
      <c r="N5" s="35"/>
      <c r="O5" s="35"/>
    </row>
    <row r="6" spans="1:15" ht="15" customHeight="1" x14ac:dyDescent="0.25">
      <c r="A6" s="28" t="s">
        <v>22</v>
      </c>
      <c r="B6" s="32">
        <v>120</v>
      </c>
      <c r="C6" s="32">
        <v>118</v>
      </c>
      <c r="D6" s="16" t="s">
        <v>11</v>
      </c>
      <c r="E6" s="1">
        <v>240</v>
      </c>
      <c r="F6" s="11">
        <f>SUM(E6)*G6%</f>
        <v>20.471999999999998</v>
      </c>
      <c r="G6" s="19">
        <v>8.5299999999999994</v>
      </c>
      <c r="H6" s="6" t="s">
        <v>11</v>
      </c>
      <c r="I6" s="1">
        <v>7101</v>
      </c>
      <c r="J6" s="11">
        <f>SUM(I6)*K6%</f>
        <v>454.464</v>
      </c>
      <c r="K6" s="14">
        <v>6.4</v>
      </c>
      <c r="L6" s="35" t="s">
        <v>25</v>
      </c>
      <c r="M6" s="35" t="s">
        <v>34</v>
      </c>
      <c r="N6" s="35" t="s">
        <v>32</v>
      </c>
      <c r="O6" s="35" t="s">
        <v>33</v>
      </c>
    </row>
    <row r="7" spans="1:15" ht="15" customHeight="1" x14ac:dyDescent="0.25">
      <c r="A7" s="28"/>
      <c r="B7" s="32"/>
      <c r="C7" s="32"/>
      <c r="D7" s="16" t="s">
        <v>12</v>
      </c>
      <c r="E7" s="1">
        <v>360</v>
      </c>
      <c r="F7" s="11">
        <f t="shared" ref="F7:F12" si="0">SUM(E7)*G7%</f>
        <v>50.911363636363639</v>
      </c>
      <c r="G7" s="19">
        <f>(37.5+60.87+53.85+8.33+6.06+56+49.06+85.71+66.54+8.7+80+35.38+51.52+22.73)/44</f>
        <v>14.142045454545455</v>
      </c>
      <c r="H7" s="6" t="s">
        <v>12</v>
      </c>
      <c r="I7" s="1">
        <v>9012</v>
      </c>
      <c r="J7" s="11">
        <f t="shared" ref="J7:J12" si="1">SUM(I7)*K7%</f>
        <v>867.85560000000009</v>
      </c>
      <c r="K7" s="19">
        <v>9.6300000000000008</v>
      </c>
      <c r="L7" s="35"/>
      <c r="M7" s="35"/>
      <c r="N7" s="35"/>
      <c r="O7" s="35"/>
    </row>
    <row r="8" spans="1:15" ht="15" customHeight="1" x14ac:dyDescent="0.25">
      <c r="A8" s="28"/>
      <c r="B8" s="32"/>
      <c r="C8" s="32"/>
      <c r="D8" s="16" t="s">
        <v>13</v>
      </c>
      <c r="E8" s="1">
        <v>360</v>
      </c>
      <c r="F8" s="11">
        <f t="shared" si="0"/>
        <v>69.66</v>
      </c>
      <c r="G8" s="19">
        <v>19.350000000000001</v>
      </c>
      <c r="H8" s="6" t="s">
        <v>13</v>
      </c>
      <c r="I8" s="1">
        <v>9022</v>
      </c>
      <c r="J8" s="11">
        <f t="shared" si="1"/>
        <v>1479.6079999999997</v>
      </c>
      <c r="K8" s="19">
        <v>16.399999999999999</v>
      </c>
      <c r="L8" s="35"/>
      <c r="M8" s="35"/>
      <c r="N8" s="35"/>
      <c r="O8" s="35"/>
    </row>
    <row r="9" spans="1:15" ht="15" customHeight="1" x14ac:dyDescent="0.25">
      <c r="A9" s="28"/>
      <c r="B9" s="32"/>
      <c r="C9" s="32"/>
      <c r="D9" s="16" t="s">
        <v>14</v>
      </c>
      <c r="E9" s="1">
        <v>360</v>
      </c>
      <c r="F9" s="11">
        <f t="shared" si="0"/>
        <v>60.263999999999996</v>
      </c>
      <c r="G9" s="19">
        <v>16.739999999999998</v>
      </c>
      <c r="H9" s="6" t="s">
        <v>14</v>
      </c>
      <c r="I9" s="1">
        <v>8985</v>
      </c>
      <c r="J9" s="11">
        <f t="shared" si="1"/>
        <v>1311.81</v>
      </c>
      <c r="K9" s="19">
        <v>14.6</v>
      </c>
      <c r="L9" s="35"/>
      <c r="M9" s="35"/>
      <c r="N9" s="35"/>
      <c r="O9" s="35"/>
    </row>
    <row r="10" spans="1:15" ht="15" customHeight="1" x14ac:dyDescent="0.25">
      <c r="A10" s="28"/>
      <c r="B10" s="32"/>
      <c r="C10" s="32"/>
      <c r="D10" s="16" t="s">
        <v>15</v>
      </c>
      <c r="E10" s="1">
        <v>360</v>
      </c>
      <c r="F10" s="11">
        <f t="shared" si="0"/>
        <v>58.68</v>
      </c>
      <c r="G10" s="19">
        <v>16.3</v>
      </c>
      <c r="H10" s="6" t="s">
        <v>15</v>
      </c>
      <c r="I10" s="1">
        <v>8865</v>
      </c>
      <c r="J10" s="11">
        <f t="shared" si="1"/>
        <v>1312.0200000000002</v>
      </c>
      <c r="K10" s="19">
        <v>14.8</v>
      </c>
      <c r="L10" s="35"/>
      <c r="M10" s="35"/>
      <c r="N10" s="35"/>
      <c r="O10" s="35"/>
    </row>
    <row r="11" spans="1:15" ht="15" customHeight="1" x14ac:dyDescent="0.25">
      <c r="A11" s="28"/>
      <c r="B11" s="32"/>
      <c r="C11" s="32"/>
      <c r="D11" s="16" t="s">
        <v>16</v>
      </c>
      <c r="E11" s="1">
        <v>360</v>
      </c>
      <c r="F11" s="11">
        <f t="shared" si="0"/>
        <v>61.271999999999998</v>
      </c>
      <c r="G11" s="19">
        <v>17.02</v>
      </c>
      <c r="H11" s="6" t="s">
        <v>16</v>
      </c>
      <c r="I11" s="1">
        <v>8711</v>
      </c>
      <c r="J11" s="11">
        <f t="shared" si="1"/>
        <v>1385.049</v>
      </c>
      <c r="K11" s="19">
        <v>15.9</v>
      </c>
      <c r="L11" s="35"/>
      <c r="M11" s="35"/>
      <c r="N11" s="35"/>
      <c r="O11" s="35"/>
    </row>
    <row r="12" spans="1:15" ht="15" customHeight="1" x14ac:dyDescent="0.25">
      <c r="A12" s="28"/>
      <c r="B12" s="32"/>
      <c r="C12" s="32"/>
      <c r="D12" s="16" t="s">
        <v>17</v>
      </c>
      <c r="E12" s="1">
        <v>360</v>
      </c>
      <c r="F12" s="11">
        <f t="shared" si="0"/>
        <v>53.280000000000008</v>
      </c>
      <c r="G12" s="19">
        <v>14.8</v>
      </c>
      <c r="H12" s="6" t="s">
        <v>17</v>
      </c>
      <c r="I12" s="1">
        <v>8621</v>
      </c>
      <c r="J12" s="11">
        <f t="shared" si="1"/>
        <v>958.65519999999992</v>
      </c>
      <c r="K12" s="19">
        <v>11.12</v>
      </c>
      <c r="L12" s="35"/>
      <c r="M12" s="35"/>
      <c r="N12" s="35"/>
      <c r="O12" s="35"/>
    </row>
    <row r="13" spans="1:15" ht="15" customHeight="1" x14ac:dyDescent="0.25">
      <c r="A13" s="28"/>
      <c r="B13" s="32"/>
      <c r="C13" s="32"/>
      <c r="D13" s="16" t="s">
        <v>18</v>
      </c>
      <c r="E13" s="1">
        <f>SUM(E6:E12)</f>
        <v>2400</v>
      </c>
      <c r="F13" s="11">
        <f>SUM(F6:F12)</f>
        <v>374.53936363636365</v>
      </c>
      <c r="G13" s="18">
        <f>SUM(G6:G12)/7</f>
        <v>15.268863636363635</v>
      </c>
      <c r="H13" s="6" t="s">
        <v>18</v>
      </c>
      <c r="I13" s="1">
        <f>SUM(I6:I12)</f>
        <v>60317</v>
      </c>
      <c r="J13" s="13">
        <f>SUM(J4:J12)</f>
        <v>7769.4618000000009</v>
      </c>
      <c r="K13" s="18">
        <f>SUM(K6:K12)/7</f>
        <v>12.692857142857145</v>
      </c>
      <c r="L13" s="35"/>
      <c r="M13" s="35"/>
      <c r="N13" s="35"/>
      <c r="O13" s="35"/>
    </row>
    <row r="14" spans="1:15" ht="15" customHeight="1" x14ac:dyDescent="0.25">
      <c r="A14" s="28" t="s">
        <v>19</v>
      </c>
      <c r="B14" s="32">
        <v>30</v>
      </c>
      <c r="C14" s="32">
        <v>25</v>
      </c>
      <c r="D14" s="16" t="s">
        <v>11</v>
      </c>
      <c r="E14" s="1">
        <v>40</v>
      </c>
      <c r="F14" s="11">
        <f>SUM(E14)*G14%</f>
        <v>2.1359999999999997</v>
      </c>
      <c r="G14" s="14">
        <v>5.34</v>
      </c>
      <c r="H14" s="6" t="s">
        <v>11</v>
      </c>
      <c r="I14" s="1">
        <v>1210</v>
      </c>
      <c r="J14" s="11">
        <f>SUM(I14)*K14%</f>
        <v>38.72</v>
      </c>
      <c r="K14" s="14">
        <v>3.2</v>
      </c>
      <c r="L14" s="35" t="s">
        <v>25</v>
      </c>
      <c r="M14" s="35" t="s">
        <v>34</v>
      </c>
      <c r="N14" s="35" t="s">
        <v>32</v>
      </c>
      <c r="O14" s="35" t="s">
        <v>33</v>
      </c>
    </row>
    <row r="15" spans="1:15" ht="15" customHeight="1" x14ac:dyDescent="0.25">
      <c r="A15" s="28"/>
      <c r="B15" s="32"/>
      <c r="C15" s="32"/>
      <c r="D15" s="16" t="s">
        <v>12</v>
      </c>
      <c r="E15" s="1">
        <v>45</v>
      </c>
      <c r="F15" s="11">
        <f t="shared" ref="F15:F20" si="2">SUM(E15)*G15%</f>
        <v>7.335</v>
      </c>
      <c r="G15" s="19">
        <v>16.3</v>
      </c>
      <c r="H15" s="6" t="s">
        <v>12</v>
      </c>
      <c r="I15" s="1">
        <v>1352</v>
      </c>
      <c r="J15" s="11">
        <f t="shared" ref="J15:J20" si="3">SUM(I15)*K15%</f>
        <v>187.6576</v>
      </c>
      <c r="K15" s="19">
        <v>13.88</v>
      </c>
      <c r="L15" s="35"/>
      <c r="M15" s="35"/>
      <c r="N15" s="35"/>
      <c r="O15" s="35"/>
    </row>
    <row r="16" spans="1:15" ht="15" customHeight="1" x14ac:dyDescent="0.25">
      <c r="A16" s="28"/>
      <c r="B16" s="32"/>
      <c r="C16" s="32"/>
      <c r="D16" s="16" t="s">
        <v>13</v>
      </c>
      <c r="E16" s="1">
        <v>60</v>
      </c>
      <c r="F16" s="11">
        <f t="shared" si="2"/>
        <v>12.27</v>
      </c>
      <c r="G16" s="19">
        <v>20.45</v>
      </c>
      <c r="H16" s="6" t="s">
        <v>13</v>
      </c>
      <c r="I16" s="1">
        <v>1821</v>
      </c>
      <c r="J16" s="11">
        <f t="shared" si="3"/>
        <v>309.75210000000004</v>
      </c>
      <c r="K16" s="19">
        <v>17.010000000000002</v>
      </c>
      <c r="L16" s="35"/>
      <c r="M16" s="35"/>
      <c r="N16" s="35"/>
      <c r="O16" s="35"/>
    </row>
    <row r="17" spans="1:15" ht="15" customHeight="1" x14ac:dyDescent="0.25">
      <c r="A17" s="28"/>
      <c r="B17" s="32"/>
      <c r="C17" s="32"/>
      <c r="D17" s="16" t="s">
        <v>14</v>
      </c>
      <c r="E17" s="1">
        <v>65</v>
      </c>
      <c r="F17" s="11">
        <f t="shared" si="2"/>
        <v>11.05</v>
      </c>
      <c r="G17" s="19">
        <v>17</v>
      </c>
      <c r="H17" s="6" t="s">
        <v>14</v>
      </c>
      <c r="I17" s="1">
        <v>1956</v>
      </c>
      <c r="J17" s="11">
        <f t="shared" si="3"/>
        <v>269.34119999999996</v>
      </c>
      <c r="K17" s="19">
        <v>13.77</v>
      </c>
      <c r="L17" s="35"/>
      <c r="M17" s="35"/>
      <c r="N17" s="35"/>
      <c r="O17" s="35"/>
    </row>
    <row r="18" spans="1:15" ht="15" customHeight="1" x14ac:dyDescent="0.25">
      <c r="A18" s="28"/>
      <c r="B18" s="32"/>
      <c r="C18" s="32"/>
      <c r="D18" s="16" t="s">
        <v>15</v>
      </c>
      <c r="E18" s="1">
        <v>60</v>
      </c>
      <c r="F18" s="11">
        <f t="shared" si="2"/>
        <v>10.56</v>
      </c>
      <c r="G18" s="19">
        <v>17.600000000000001</v>
      </c>
      <c r="H18" s="6" t="s">
        <v>15</v>
      </c>
      <c r="I18" s="1">
        <v>1254</v>
      </c>
      <c r="J18" s="11">
        <f t="shared" si="3"/>
        <v>178.94579999999999</v>
      </c>
      <c r="K18" s="19">
        <v>14.27</v>
      </c>
      <c r="L18" s="35"/>
      <c r="M18" s="35"/>
      <c r="N18" s="35"/>
      <c r="O18" s="35"/>
    </row>
    <row r="19" spans="1:15" ht="15" customHeight="1" x14ac:dyDescent="0.25">
      <c r="A19" s="28"/>
      <c r="B19" s="32"/>
      <c r="C19" s="32"/>
      <c r="D19" s="16" t="s">
        <v>16</v>
      </c>
      <c r="E19" s="1">
        <v>63</v>
      </c>
      <c r="F19" s="11">
        <f t="shared" si="2"/>
        <v>9.8468999999999998</v>
      </c>
      <c r="G19" s="19">
        <v>15.63</v>
      </c>
      <c r="H19" s="6" t="s">
        <v>16</v>
      </c>
      <c r="I19" s="1">
        <v>1245</v>
      </c>
      <c r="J19" s="11">
        <f t="shared" si="3"/>
        <v>154.38</v>
      </c>
      <c r="K19" s="19">
        <v>12.4</v>
      </c>
      <c r="L19" s="35"/>
      <c r="M19" s="35"/>
      <c r="N19" s="35"/>
      <c r="O19" s="35"/>
    </row>
    <row r="20" spans="1:15" ht="15" customHeight="1" x14ac:dyDescent="0.25">
      <c r="A20" s="28"/>
      <c r="B20" s="32"/>
      <c r="C20" s="32"/>
      <c r="D20" s="16" t="s">
        <v>17</v>
      </c>
      <c r="E20" s="1">
        <v>64</v>
      </c>
      <c r="F20" s="11">
        <f t="shared" si="2"/>
        <v>9.5872000000000011</v>
      </c>
      <c r="G20" s="19">
        <v>14.98</v>
      </c>
      <c r="H20" s="6" t="s">
        <v>23</v>
      </c>
      <c r="I20" s="1">
        <v>1456</v>
      </c>
      <c r="J20" s="11">
        <f t="shared" si="3"/>
        <v>175.88480000000001</v>
      </c>
      <c r="K20" s="19">
        <v>12.08</v>
      </c>
      <c r="L20" s="35"/>
      <c r="M20" s="35"/>
      <c r="N20" s="35"/>
      <c r="O20" s="35"/>
    </row>
    <row r="21" spans="1:15" ht="15" customHeight="1" x14ac:dyDescent="0.25">
      <c r="A21" s="28"/>
      <c r="B21" s="32"/>
      <c r="C21" s="32"/>
      <c r="D21" s="16" t="s">
        <v>18</v>
      </c>
      <c r="E21" s="1">
        <f>SUM(E14:E20)</f>
        <v>397</v>
      </c>
      <c r="F21" s="11">
        <f>SUM(F14:F20)</f>
        <v>62.7851</v>
      </c>
      <c r="G21" s="18">
        <f>SUM(G14:G20)/7</f>
        <v>15.328571428571427</v>
      </c>
      <c r="H21" s="16" t="s">
        <v>18</v>
      </c>
      <c r="I21" s="1">
        <f>SUM(I14:I20)</f>
        <v>10294</v>
      </c>
      <c r="J21" s="13">
        <f>SUM(J10:J20)</f>
        <v>12739.8675</v>
      </c>
      <c r="K21" s="18">
        <f>SUM(K14:K20)/7</f>
        <v>12.372857142857143</v>
      </c>
      <c r="L21" s="35"/>
      <c r="M21" s="35"/>
      <c r="N21" s="35"/>
      <c r="O21" s="35"/>
    </row>
    <row r="22" spans="1:15" ht="8.25" customHeight="1" x14ac:dyDescent="0.25"/>
    <row r="23" spans="1:15" ht="18.75" x14ac:dyDescent="0.3">
      <c r="A23" s="25" t="s">
        <v>35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18.75" x14ac:dyDescent="0.3">
      <c r="A24" s="25" t="s">
        <v>36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6"/>
      <c r="O24" s="26"/>
    </row>
    <row r="25" spans="1:15" ht="18.75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18.75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 t="s">
        <v>37</v>
      </c>
      <c r="M26" s="25"/>
      <c r="N26" s="25"/>
      <c r="O26" s="25"/>
    </row>
    <row r="27" spans="1:15" ht="18.75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</sheetData>
  <mergeCells count="26">
    <mergeCell ref="N1:O1"/>
    <mergeCell ref="A1:M1"/>
    <mergeCell ref="I3:O3"/>
    <mergeCell ref="L4:L5"/>
    <mergeCell ref="N4:N5"/>
    <mergeCell ref="O4:O5"/>
    <mergeCell ref="A4:C4"/>
    <mergeCell ref="D4:F4"/>
    <mergeCell ref="H4:J4"/>
    <mergeCell ref="M4:M5"/>
    <mergeCell ref="A14:A21"/>
    <mergeCell ref="B14:B21"/>
    <mergeCell ref="C14:C21"/>
    <mergeCell ref="A2:E2"/>
    <mergeCell ref="F2:O2"/>
    <mergeCell ref="A6:A13"/>
    <mergeCell ref="B6:B13"/>
    <mergeCell ref="C6:C13"/>
    <mergeCell ref="L6:L13"/>
    <mergeCell ref="O6:O13"/>
    <mergeCell ref="O14:O21"/>
    <mergeCell ref="L14:L21"/>
    <mergeCell ref="M6:M13"/>
    <mergeCell ref="M14:M21"/>
    <mergeCell ref="N6:N13"/>
    <mergeCell ref="N14:N21"/>
  </mergeCells>
  <phoneticPr fontId="0" type="noConversion"/>
  <hyperlinks>
    <hyperlink ref="A2" r:id="rId1"/>
  </hyperlinks>
  <pageMargins left="0.39370078740157483" right="0.39370078740157483" top="0.27" bottom="0.27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Форма1</vt:lpstr>
      <vt:lpstr>Форма2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Eliseev</dc:creator>
  <cp:lastModifiedBy>Главный специалист</cp:lastModifiedBy>
  <cp:lastPrinted>2013-01-18T10:13:52Z</cp:lastPrinted>
  <dcterms:created xsi:type="dcterms:W3CDTF">2011-04-04T15:01:29Z</dcterms:created>
  <dcterms:modified xsi:type="dcterms:W3CDTF">2013-01-18T10:19:45Z</dcterms:modified>
</cp:coreProperties>
</file>